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fgroup.loc\DFSMapK\Trans\Grant Applications\2023 Grants\RAISE\South Dakota SD 73_248\Cost\"/>
    </mc:Choice>
  </mc:AlternateContent>
  <xr:revisionPtr revIDLastSave="0" documentId="8_{1A77DA68-C35D-41AE-8E2F-D6FAEF1493D1}" xr6:coauthVersionLast="47" xr6:coauthVersionMax="47" xr10:uidLastSave="{00000000-0000-0000-0000-000000000000}"/>
  <bookViews>
    <workbookView xWindow="-120" yWindow="-120" windowWidth="29040" windowHeight="15840" xr2:uid="{CE099497-2E42-43FE-9B6E-A62C759C0C78}"/>
  </bookViews>
  <sheets>
    <sheet name="Sheet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3" l="1"/>
  <c r="E19" i="3" s="1"/>
  <c r="D15" i="3"/>
  <c r="E18" i="3" s="1"/>
  <c r="F14" i="3"/>
  <c r="E20" i="3" s="1"/>
  <c r="E14" i="3"/>
  <c r="D14" i="3"/>
  <c r="G13" i="3"/>
  <c r="G12" i="3"/>
  <c r="G11" i="3"/>
  <c r="F10" i="3"/>
  <c r="G9" i="3"/>
  <c r="G8" i="3"/>
  <c r="G7" i="3"/>
  <c r="F6" i="3"/>
  <c r="F15" i="3" s="1"/>
  <c r="G5" i="3"/>
  <c r="G4" i="3"/>
  <c r="G3" i="3"/>
  <c r="E21" i="3" l="1"/>
  <c r="F19" i="3"/>
  <c r="F20" i="3"/>
  <c r="F18" i="3"/>
  <c r="G6" i="3"/>
  <c r="G10" i="3"/>
  <c r="G14" i="3"/>
  <c r="H15" i="3" l="1"/>
  <c r="F16" i="3" l="1"/>
  <c r="D16" i="3"/>
  <c r="E16" i="3"/>
  <c r="H4" i="3"/>
  <c r="H5" i="3"/>
  <c r="H7" i="3"/>
  <c r="H8" i="3"/>
  <c r="H9" i="3"/>
  <c r="H10" i="3"/>
  <c r="H11" i="3"/>
  <c r="H12" i="3"/>
  <c r="H13" i="3"/>
  <c r="H14" i="3"/>
  <c r="H3" i="3"/>
  <c r="H6" i="3"/>
</calcChain>
</file>

<file path=xl/sharedStrings.xml><?xml version="1.0" encoding="utf-8"?>
<sst xmlns="http://schemas.openxmlformats.org/spreadsheetml/2006/main" count="29" uniqueCount="18">
  <si>
    <t>RAISE</t>
  </si>
  <si>
    <t>Other Federal</t>
  </si>
  <si>
    <t>State</t>
  </si>
  <si>
    <t>Total</t>
  </si>
  <si>
    <t>RAISE Request</t>
  </si>
  <si>
    <t>Non-Federal</t>
  </si>
  <si>
    <t>Total Project Costs</t>
  </si>
  <si>
    <t>NHPP</t>
  </si>
  <si>
    <t>PCN 05HV</t>
  </si>
  <si>
    <t>PCN 08EH</t>
  </si>
  <si>
    <t>PCN 05U4</t>
  </si>
  <si>
    <t>Preliminary Engineering (Anticipated)</t>
  </si>
  <si>
    <t>Preliminary Engineering (Expended)</t>
  </si>
  <si>
    <t>Construction</t>
  </si>
  <si>
    <t xml:space="preserve">Percent of Total </t>
  </si>
  <si>
    <t>Percent of Total Project Cost</t>
  </si>
  <si>
    <t>Total by funding Source</t>
  </si>
  <si>
    <t>Total Eligible Project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</si>
</sst>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0" xfId="0" applyFont="1"/>
    <xf numFmtId="164" fontId="2" fillId="0" borderId="0" xfId="1" applyNumberFormat="1" applyFont="1" applyAlignment="1">
      <alignment horizontal="center"/>
    </xf>
    <xf numFmtId="9" fontId="2" fillId="0" borderId="0" xfId="2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9" fontId="2" fillId="0" borderId="1" xfId="2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wrapText="1"/>
    </xf>
    <xf numFmtId="43" fontId="2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43" fontId="2" fillId="0" borderId="0" xfId="1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/>
    <xf numFmtId="0" fontId="2" fillId="0" borderId="0" xfId="0" applyFont="1" applyBorder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wrapText="1"/>
    </xf>
    <xf numFmtId="43" fontId="2" fillId="0" borderId="0" xfId="1" applyFont="1" applyBorder="1"/>
    <xf numFmtId="43" fontId="2" fillId="0" borderId="2" xfId="1" applyFont="1" applyBorder="1" applyAlignment="1">
      <alignment horizontal="center" vertical="center"/>
    </xf>
    <xf numFmtId="9" fontId="2" fillId="0" borderId="0" xfId="2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vertical="center"/>
    </xf>
    <xf numFmtId="43" fontId="4" fillId="0" borderId="1" xfId="1" applyFont="1" applyBorder="1" applyAlignment="1">
      <alignment horizontal="center"/>
    </xf>
    <xf numFmtId="43" fontId="4" fillId="0" borderId="1" xfId="1" applyFont="1" applyBorder="1"/>
    <xf numFmtId="0" fontId="4" fillId="0" borderId="1" xfId="0" applyFont="1" applyBorder="1" applyAlignment="1"/>
    <xf numFmtId="9" fontId="4" fillId="0" borderId="1" xfId="2" applyFont="1" applyBorder="1"/>
    <xf numFmtId="43" fontId="2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9" fontId="2" fillId="0" borderId="2" xfId="2" applyFont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 wrapText="1"/>
    </xf>
    <xf numFmtId="9" fontId="4" fillId="0" borderId="0" xfId="2" applyFont="1" applyBorder="1"/>
    <xf numFmtId="0" fontId="2" fillId="0" borderId="4" xfId="0" applyFont="1" applyBorder="1" applyAlignment="1">
      <alignment horizontal="left" wrapText="1"/>
    </xf>
    <xf numFmtId="43" fontId="2" fillId="0" borderId="4" xfId="1" applyFont="1" applyBorder="1" applyAlignment="1">
      <alignment horizontal="center"/>
    </xf>
    <xf numFmtId="43" fontId="2" fillId="0" borderId="4" xfId="1" applyFont="1" applyBorder="1" applyAlignment="1">
      <alignment horizontal="center" wrapText="1"/>
    </xf>
    <xf numFmtId="43" fontId="2" fillId="0" borderId="4" xfId="1" applyFont="1" applyBorder="1"/>
    <xf numFmtId="9" fontId="2" fillId="0" borderId="4" xfId="2" applyFont="1" applyBorder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/>
    <xf numFmtId="0" fontId="2" fillId="0" borderId="4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center"/>
    </xf>
    <xf numFmtId="43" fontId="2" fillId="0" borderId="2" xfId="0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9" fontId="2" fillId="0" borderId="0" xfId="2" applyFont="1" applyBorder="1" applyAlignment="1">
      <alignment horizontal="center" vertical="center" wrapText="1"/>
    </xf>
    <xf numFmtId="43" fontId="2" fillId="0" borderId="0" xfId="1" applyFont="1" applyBorder="1" applyAlignment="1">
      <alignment horizontal="center" vertical="center"/>
    </xf>
    <xf numFmtId="0" fontId="2" fillId="0" borderId="3" xfId="0" applyFont="1" applyBorder="1"/>
    <xf numFmtId="9" fontId="2" fillId="0" borderId="3" xfId="2" applyFont="1" applyBorder="1" applyAlignment="1">
      <alignment horizontal="center"/>
    </xf>
    <xf numFmtId="0" fontId="2" fillId="0" borderId="2" xfId="0" applyFont="1" applyBorder="1" applyAlignme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5AEEA-E58D-43F7-8DA8-4C9D67035428}">
  <dimension ref="B2:H21"/>
  <sheetViews>
    <sheetView tabSelected="1" workbookViewId="0">
      <selection activeCell="G27" sqref="G27"/>
    </sheetView>
  </sheetViews>
  <sheetFormatPr defaultRowHeight="15" x14ac:dyDescent="0.25"/>
  <cols>
    <col min="2" max="2" width="16.5703125" customWidth="1"/>
    <col min="3" max="3" width="23.5703125" bestFit="1" customWidth="1"/>
    <col min="4" max="5" width="13.5703125" bestFit="1" customWidth="1"/>
    <col min="6" max="6" width="12.42578125" bestFit="1" customWidth="1"/>
    <col min="7" max="7" width="15.85546875" bestFit="1" customWidth="1"/>
    <col min="8" max="8" width="13.5703125" bestFit="1" customWidth="1"/>
  </cols>
  <sheetData>
    <row r="2" spans="2:8" ht="15.75" thickBot="1" x14ac:dyDescent="0.3">
      <c r="B2" s="15"/>
      <c r="C2" s="15"/>
      <c r="D2" s="1" t="s">
        <v>0</v>
      </c>
      <c r="E2" s="1" t="s">
        <v>7</v>
      </c>
      <c r="F2" s="1" t="s">
        <v>2</v>
      </c>
      <c r="G2" s="1" t="s">
        <v>3</v>
      </c>
      <c r="H2" s="1" t="s">
        <v>14</v>
      </c>
    </row>
    <row r="3" spans="2:8" x14ac:dyDescent="0.25">
      <c r="B3" s="19" t="s">
        <v>12</v>
      </c>
      <c r="C3" s="29" t="s">
        <v>8</v>
      </c>
      <c r="D3" s="17"/>
      <c r="E3" s="21"/>
      <c r="F3" s="18">
        <v>516872.1</v>
      </c>
      <c r="G3" s="25">
        <f>SUM(D3:F3)</f>
        <v>516872.1</v>
      </c>
      <c r="H3" s="27">
        <f>G3/$H$15</f>
        <v>1.6974095592058976E-2</v>
      </c>
    </row>
    <row r="4" spans="2:8" x14ac:dyDescent="0.25">
      <c r="B4" s="19"/>
      <c r="C4" s="24" t="s">
        <v>9</v>
      </c>
      <c r="D4" s="17"/>
      <c r="E4" s="23"/>
      <c r="F4" s="22"/>
      <c r="G4" s="25">
        <f t="shared" ref="G4:G13" si="0">SUM(D4:F4)</f>
        <v>0</v>
      </c>
      <c r="H4" s="27">
        <f t="shared" ref="H4:H14" si="1">G4/$H$15</f>
        <v>0</v>
      </c>
    </row>
    <row r="5" spans="2:8" x14ac:dyDescent="0.25">
      <c r="B5" s="19"/>
      <c r="C5" s="41" t="s">
        <v>10</v>
      </c>
      <c r="D5" s="46"/>
      <c r="E5" s="48"/>
      <c r="F5" s="42">
        <v>139.74</v>
      </c>
      <c r="G5" s="44">
        <f t="shared" si="0"/>
        <v>139.74</v>
      </c>
      <c r="H5" s="45">
        <f t="shared" si="1"/>
        <v>4.5890658792268374E-6</v>
      </c>
    </row>
    <row r="6" spans="2:8" ht="15.75" thickBot="1" x14ac:dyDescent="0.3">
      <c r="B6" s="8"/>
      <c r="C6" s="30" t="s">
        <v>3</v>
      </c>
      <c r="D6" s="37"/>
      <c r="E6" s="31"/>
      <c r="F6" s="32">
        <f>SUM(F3:F5)</f>
        <v>517011.83999999997</v>
      </c>
      <c r="G6" s="33">
        <f>SUM(G3:G5)</f>
        <v>517011.83999999997</v>
      </c>
      <c r="H6" s="35">
        <f t="shared" si="1"/>
        <v>1.6978684657938201E-2</v>
      </c>
    </row>
    <row r="7" spans="2:8" x14ac:dyDescent="0.25">
      <c r="B7" s="19" t="s">
        <v>11</v>
      </c>
      <c r="C7" s="29" t="s">
        <v>8</v>
      </c>
      <c r="D7" s="17"/>
      <c r="E7" s="23"/>
      <c r="F7" s="18">
        <v>769625.81</v>
      </c>
      <c r="G7" s="25">
        <f>SUM(D7:F7)</f>
        <v>769625.81</v>
      </c>
      <c r="H7" s="27">
        <f t="shared" si="1"/>
        <v>2.5274535168479436E-2</v>
      </c>
    </row>
    <row r="8" spans="2:8" x14ac:dyDescent="0.25">
      <c r="B8" s="19"/>
      <c r="C8" s="24" t="s">
        <v>9</v>
      </c>
      <c r="D8" s="17"/>
      <c r="E8" s="20"/>
      <c r="F8" s="18">
        <v>24257.66</v>
      </c>
      <c r="G8" s="25">
        <f t="shared" si="0"/>
        <v>24257.66</v>
      </c>
      <c r="H8" s="27">
        <f t="shared" si="1"/>
        <v>7.96622297236909E-4</v>
      </c>
    </row>
    <row r="9" spans="2:8" x14ac:dyDescent="0.25">
      <c r="B9" s="19"/>
      <c r="C9" s="41" t="s">
        <v>10</v>
      </c>
      <c r="D9" s="46"/>
      <c r="E9" s="47"/>
      <c r="F9" s="42">
        <v>397671.46</v>
      </c>
      <c r="G9" s="44">
        <f t="shared" si="0"/>
        <v>397671.46</v>
      </c>
      <c r="H9" s="45">
        <f t="shared" si="1"/>
        <v>1.3059542924204378E-2</v>
      </c>
    </row>
    <row r="10" spans="2:8" ht="15.75" thickBot="1" x14ac:dyDescent="0.3">
      <c r="B10" s="8"/>
      <c r="C10" s="30" t="s">
        <v>3</v>
      </c>
      <c r="D10" s="37"/>
      <c r="E10" s="34"/>
      <c r="F10" s="32">
        <f>SUM(F7:F9)</f>
        <v>1191554.9300000002</v>
      </c>
      <c r="G10" s="33">
        <f>SUM(G7:G9)</f>
        <v>1191554.9300000002</v>
      </c>
      <c r="H10" s="35">
        <f t="shared" si="1"/>
        <v>3.9130700389920732E-2</v>
      </c>
    </row>
    <row r="11" spans="2:8" x14ac:dyDescent="0.25">
      <c r="B11" s="19" t="s">
        <v>13</v>
      </c>
      <c r="C11" s="29" t="s">
        <v>8</v>
      </c>
      <c r="D11" s="18">
        <v>19536763.489999998</v>
      </c>
      <c r="E11" s="20"/>
      <c r="F11" s="22"/>
      <c r="G11" s="25">
        <f>SUM(D11:F11)</f>
        <v>19536763.489999998</v>
      </c>
      <c r="H11" s="27">
        <f t="shared" si="1"/>
        <v>0.64158791128154857</v>
      </c>
    </row>
    <row r="12" spans="2:8" x14ac:dyDescent="0.25">
      <c r="B12" s="19"/>
      <c r="C12" s="24" t="s">
        <v>9</v>
      </c>
      <c r="D12" s="18">
        <v>495983.58</v>
      </c>
      <c r="E12" s="20"/>
      <c r="F12" s="22"/>
      <c r="G12" s="25">
        <f t="shared" si="0"/>
        <v>495983.58</v>
      </c>
      <c r="H12" s="27">
        <f t="shared" si="1"/>
        <v>1.6288115955594491E-2</v>
      </c>
    </row>
    <row r="13" spans="2:8" x14ac:dyDescent="0.25">
      <c r="B13" s="19"/>
      <c r="C13" s="41" t="s">
        <v>10</v>
      </c>
      <c r="D13" s="42">
        <v>4967252.93</v>
      </c>
      <c r="E13" s="42">
        <v>3066630.26</v>
      </c>
      <c r="F13" s="43">
        <v>675444.49</v>
      </c>
      <c r="G13" s="44">
        <f t="shared" si="0"/>
        <v>8709327.6799999997</v>
      </c>
      <c r="H13" s="45">
        <f t="shared" si="1"/>
        <v>0.28601458771499805</v>
      </c>
    </row>
    <row r="14" spans="2:8" ht="15.75" thickBot="1" x14ac:dyDescent="0.3">
      <c r="B14" s="8"/>
      <c r="C14" s="30" t="s">
        <v>3</v>
      </c>
      <c r="D14" s="52">
        <f>SUM(D11:D13)</f>
        <v>24999999.999999996</v>
      </c>
      <c r="E14" s="32">
        <f t="shared" ref="E14:F14" si="2">SUM(E11:E13)</f>
        <v>3066630.26</v>
      </c>
      <c r="F14" s="32">
        <f t="shared" si="2"/>
        <v>675444.49</v>
      </c>
      <c r="G14" s="33">
        <f>SUM(G11:G13)</f>
        <v>28742074.749999996</v>
      </c>
      <c r="H14" s="40">
        <f t="shared" si="1"/>
        <v>0.9438906149521411</v>
      </c>
    </row>
    <row r="15" spans="2:8" x14ac:dyDescent="0.25">
      <c r="B15" s="3" t="s">
        <v>6</v>
      </c>
      <c r="C15" s="5" t="s">
        <v>16</v>
      </c>
      <c r="D15" s="12">
        <f>SUM(D3:D13)</f>
        <v>24999999.999999996</v>
      </c>
      <c r="E15" s="18">
        <f>SUM(E3:E13)</f>
        <v>3066630.26</v>
      </c>
      <c r="F15" s="18">
        <f>SUM(F3:F13)</f>
        <v>4092578.0300000003</v>
      </c>
      <c r="G15" s="38" t="s">
        <v>6</v>
      </c>
      <c r="H15" s="26">
        <f>G14+G10+G6</f>
        <v>30450641.519999996</v>
      </c>
    </row>
    <row r="16" spans="2:8" ht="15.75" thickBot="1" x14ac:dyDescent="0.3">
      <c r="B16" s="8"/>
      <c r="C16" s="10" t="s">
        <v>15</v>
      </c>
      <c r="D16" s="9">
        <f>D15/$H$15</f>
        <v>0.82100076556942103</v>
      </c>
      <c r="E16" s="9">
        <f>E15/$H$15</f>
        <v>0.10070823164713412</v>
      </c>
      <c r="F16" s="9">
        <f>F15/$H$15</f>
        <v>0.13440038783130376</v>
      </c>
      <c r="G16" s="39"/>
      <c r="H16" s="36"/>
    </row>
    <row r="17" spans="2:8" ht="15.75" thickBot="1" x14ac:dyDescent="0.3">
      <c r="B17" s="28"/>
      <c r="C17" s="55"/>
      <c r="D17" s="56"/>
      <c r="E17" s="56"/>
      <c r="F17" s="56"/>
      <c r="G17" s="53"/>
      <c r="H17" s="54"/>
    </row>
    <row r="18" spans="2:8" ht="15" customHeight="1" x14ac:dyDescent="0.25">
      <c r="C18" s="49" t="s">
        <v>17</v>
      </c>
      <c r="D18" s="11" t="s">
        <v>4</v>
      </c>
      <c r="E18" s="14">
        <f>D15</f>
        <v>24999999.999999996</v>
      </c>
      <c r="F18" s="7">
        <f>E18/$E$21</f>
        <v>0.86980498859081146</v>
      </c>
    </row>
    <row r="19" spans="2:8" x14ac:dyDescent="0.25">
      <c r="C19" s="49"/>
      <c r="D19" s="11" t="s">
        <v>1</v>
      </c>
      <c r="E19" s="16">
        <f>E15</f>
        <v>3066630.26</v>
      </c>
      <c r="F19" s="7">
        <f>E19/$E$21</f>
        <v>0.1066948119324615</v>
      </c>
    </row>
    <row r="20" spans="2:8" ht="15.75" thickBot="1" x14ac:dyDescent="0.3">
      <c r="C20" s="13"/>
      <c r="D20" s="2" t="s">
        <v>5</v>
      </c>
      <c r="E20" s="50">
        <f>F14</f>
        <v>675444.49</v>
      </c>
      <c r="F20" s="9">
        <f>E20/$E$21</f>
        <v>2.350019947672706E-2</v>
      </c>
    </row>
    <row r="21" spans="2:8" x14ac:dyDescent="0.25">
      <c r="C21" s="57"/>
      <c r="D21" s="4" t="s">
        <v>3</v>
      </c>
      <c r="E21" s="51">
        <f>SUM(E18:E20)</f>
        <v>28742074.749999996</v>
      </c>
      <c r="F21" s="6"/>
    </row>
  </sheetData>
  <mergeCells count="7">
    <mergeCell ref="C18:C20"/>
    <mergeCell ref="B3:B6"/>
    <mergeCell ref="B7:B10"/>
    <mergeCell ref="B11:B14"/>
    <mergeCell ref="B15:B16"/>
    <mergeCell ref="G15:G16"/>
    <mergeCell ref="H15:H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Mitchell Brouse</dc:creator>
  <cp:lastModifiedBy>Mitchell Brouse</cp:lastModifiedBy>
  <dcterms:created xsi:type="dcterms:W3CDTF">2023-02-15T22:21:21Z</dcterms:created>
  <dcterms:modified xsi:type="dcterms:W3CDTF">2023-02-15T22:56:53Z</dcterms:modified>
</cp:coreProperties>
</file>